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1. Informes\Tercer trimestre\LDF\"/>
    </mc:Choice>
  </mc:AlternateContent>
  <bookViews>
    <workbookView xWindow="-120" yWindow="-120" windowWidth="29040" windowHeight="1572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  <c r="F1" i="1" l="1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<sst xmlns="http://schemas.openxmlformats.org/spreadsheetml/2006/main" count="33" uniqueCount="22">
  <si>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</si>
  <si>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</si>
  <si>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</si>
  <si>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</si>
  <si>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</si>
  <si>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</si>
  <si>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</si>
  <si>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</si>
  <si>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</si>
  <si>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</si>
  <si>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</si>
  <si>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</si>
  <si>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</si>
  <si>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</si>
  <si>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</si>
  <si>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</si>
  <si>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</si>
  <si>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(PESOS)</t>
  </si>
  <si>
    <t>Del 1 de Enero al 30 de Septiembre de 2023</t>
  </si>
  <si>
    <t>Monto pagado de la inversión al 30 de Septiembre de 2023(k)</t>
  </si>
  <si>
    <t>Monto pagado de la inversión actualizado al 30 de Septiembre de 2023(l)</t>
  </si>
  <si>
    <t>Saldo pendiente por pagar de la inversión al 30 de Septiembre de 2023(m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</si>
</sst>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xmlns="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xmlns="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xmlns="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topLeftCell="A2" zoomScale="80" zoomScaleNormal="80" workbookViewId="0">
      <selection activeCell="E20" sqref="E20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88.5" customHeight="1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19</v>
      </c>
      <c r="K7" s="23" t="s">
        <v>20</v>
      </c>
      <c r="L7" s="23" t="s">
        <v>21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str">
        <f>[1]!BexGetCellData("00O2TQ2O5Z7DPRVXKQBNJU662","","DP_1")</f>
        <v>Fecha del Contrato (d)</v>
      </c>
      <c r="C1" s="13" t="str">
        <f>[1]!BexGetCellData("00O2TQ2O5Z7DPRVXKQBNJUCHM","","DP_1")</f>
        <v>Fecha de inicio de operación del proyecto (e)</v>
      </c>
      <c r="D1" s="13" t="str">
        <f>[1]!BexGetCellData("00O2TQ2O5Z7DPRVXKQBNJUIT6","","DP_1")</f>
        <v>Fecha de vencimiento (f)</v>
      </c>
      <c r="E1" s="13" t="str">
        <f>[1]!BexGetCellData("00O2TQ2O5Z7DPRVY5FDD5UN7R","","DP_1")</f>
        <v>Monto de la inversión pactado (g)</v>
      </c>
      <c r="F1" s="13" t="str">
        <f>[1]!BexGetCellData("00O2TQ2O5Z7DPRVY5FDD5UTJB","","DP_1")</f>
        <v>Plazo pactado (h)</v>
      </c>
      <c r="G1" s="13" t="str">
        <f>[1]!BexGetCellData("00O2TQ2O5Z7DPRVY5FDD5UZUV","","DP_1")</f>
        <v>Monto promedio mensual del pago de la contraprestación (i)</v>
      </c>
      <c r="H1" s="13" t="str">
        <f>[1]!BexGetCellData("00O2TQ2O5Z7DPRVY7U41JWBNV","","DP_1")</f>
        <v>Monto prom. mensual del pago de la contrap. del pago inve(j)</v>
      </c>
      <c r="I1" s="13" t="str">
        <f>[1]!BexGetCellData("00O2TQ2O5Z7DPRW4O8D9I8DNQ","","DP_1")</f>
        <v>Monto pagado de la inversión (Actual) (k)</v>
      </c>
      <c r="J1" s="13" t="str">
        <f>[1]!BexGetCellData("00O2TQ2O5Z7DPRW4WWW30XA2S","","DP_1")</f>
        <v>Monto pagado de la inversión actualizado (Actual) (l)</v>
      </c>
      <c r="K1" s="13" t="str">
        <f>[1]!BexGetCellData("00O2TQ2O5Z7DPRW5TUV31KJOZ","","DP_1")</f>
        <v>Saldo pendiente por pagar de la invers. (Actual) (m = g – l)</v>
      </c>
    </row>
    <row r="2" spans="1:11" x14ac:dyDescent="0.2">
      <c r="A2" s="15" t="str">
        <f>[1]!BexGetCellData("","00O2TQ2O5Z7DPRVWOC8QXK3TB","DP_1")</f>
        <v>Denominación de las Obligaciones Diferentes de Financiamient</v>
      </c>
      <c r="B2" s="14">
        <f>[1]!BexGetCellData("00O2TQ2O5Z7DPRVXKQBNJU662","00O2TQ2O5Z7DPRVWOC8QXK3TB","DP_1")</f>
        <v>0</v>
      </c>
      <c r="C2" s="14">
        <f>[1]!BexGetCellData("00O2TQ2O5Z7DPRVXKQBNJUCHM","00O2TQ2O5Z7DPRVWOC8QXK3TB","DP_1")</f>
        <v>0</v>
      </c>
      <c r="D2" s="14">
        <f>[1]!BexGetCellData("00O2TQ2O5Z7DPRVXKQBNJUIT6","00O2TQ2O5Z7DPRVWOC8QXK3TB","DP_1")</f>
        <v>0</v>
      </c>
      <c r="E2" s="14">
        <f>[1]!BexGetCellData("00O2TQ2O5Z7DPRVY5FDD5UN7R","00O2TQ2O5Z7DPRVWOC8QXK3TB","DP_1")</f>
        <v>0</v>
      </c>
      <c r="F2" s="14">
        <f>[1]!BexGetCellData("00O2TQ2O5Z7DPRVY5FDD5UTJB","00O2TQ2O5Z7DPRVWOC8QXK3TB","DP_1")</f>
        <v>0</v>
      </c>
      <c r="G2" s="14">
        <f>[1]!BexGetCellData("00O2TQ2O5Z7DPRVY5FDD5UZUV","00O2TQ2O5Z7DPRVWOC8QXK3TB","DP_1")</f>
        <v>0</v>
      </c>
      <c r="H2" s="14">
        <f>[1]!BexGetCellData("00O2TQ2O5Z7DPRVY7U41JWBNV","00O2TQ2O5Z7DPRVWOC8QXK3TB","DP_1")</f>
        <v>0</v>
      </c>
      <c r="I2" s="14">
        <f>[1]!BexGetCellData("00O2TQ2O5Z7DPRW4O8D9I8DNQ","00O2TQ2O5Z7DPRVWOC8QXK3TB","DP_1")</f>
        <v>0</v>
      </c>
      <c r="J2" s="14">
        <f>[1]!BexGetCellData("00O2TQ2O5Z7DPRW4WWW30XA2S","00O2TQ2O5Z7DPRVWOC8QXK3TB","DP_1")</f>
        <v>0</v>
      </c>
      <c r="K2" s="14">
        <f>[1]!BexGetCellData("00O2TQ2O5Z7DPRW5TUV31KJOZ","00O2TQ2O5Z7DPRVWOC8QXK3TB","DP_1")</f>
        <v>0</v>
      </c>
    </row>
    <row r="3" spans="1:11" x14ac:dyDescent="0.2">
      <c r="A3" s="16" t="str">
        <f>[1]!BexGetCellData("","00O2TQ2O5Z7DPRVWOC8QXKA4V","DP_1")</f>
        <v>A. Asociaciones Público Privadas (APP’s) (A=a+b+c+d)</v>
      </c>
      <c r="B3" s="14">
        <f>[1]!BexGetCellData("00O2TQ2O5Z7DPRVXKQBNJU662","00O2TQ2O5Z7DPRVWOC8QXKA4V","DP_1")</f>
        <v>0</v>
      </c>
      <c r="C3" s="14">
        <f>[1]!BexGetCellData("00O2TQ2O5Z7DPRVXKQBNJUCHM","00O2TQ2O5Z7DPRVWOC8QXKA4V","DP_1")</f>
        <v>0</v>
      </c>
      <c r="D3" s="14">
        <f>[1]!BexGetCellData("00O2TQ2O5Z7DPRVXKQBNJUIT6","00O2TQ2O5Z7DPRVWOC8QXKA4V","DP_1")</f>
        <v>0</v>
      </c>
      <c r="E3" s="14">
        <f>[1]!BexGetCellData("00O2TQ2O5Z7DPRVY5FDD5UN7R","00O2TQ2O5Z7DPRVWOC8QXKA4V","DP_1")</f>
        <v>0</v>
      </c>
      <c r="F3" s="14">
        <f>[1]!BexGetCellData("00O2TQ2O5Z7DPRVY5FDD5UTJB","00O2TQ2O5Z7DPRVWOC8QXKA4V","DP_1")</f>
        <v>0</v>
      </c>
      <c r="G3" s="14">
        <f>[1]!BexGetCellData("00O2TQ2O5Z7DPRVY5FDD5UZUV","00O2TQ2O5Z7DPRVWOC8QXKA4V","DP_1")</f>
        <v>0</v>
      </c>
      <c r="H3" s="14">
        <f>[1]!BexGetCellData("00O2TQ2O5Z7DPRVY7U41JWBNV","00O2TQ2O5Z7DPRVWOC8QXKA4V","DP_1")</f>
        <v>0</v>
      </c>
      <c r="I3" s="14">
        <f>[1]!BexGetCellData("00O2TQ2O5Z7DPRW4O8D9I8DNQ","00O2TQ2O5Z7DPRVWOC8QXKA4V","DP_1")</f>
        <v>0</v>
      </c>
      <c r="J3" s="14">
        <f>[1]!BexGetCellData("00O2TQ2O5Z7DPRW4WWW30XA2S","00O2TQ2O5Z7DPRVWOC8QXKA4V","DP_1")</f>
        <v>0</v>
      </c>
      <c r="K3" s="14">
        <f>[1]!BexGetCellData("00O2TQ2O5Z7DPRW5TUV31KJOZ","00O2TQ2O5Z7DPRVWOC8QXKA4V","DP_1")</f>
        <v>0</v>
      </c>
    </row>
    <row r="4" spans="1:11" x14ac:dyDescent="0.2">
      <c r="A4" s="17" t="str">
        <f>[1]!BexGetCellData("","00O2TQ2O5Z7DPRVWOC8QXKGGF","DP_1")</f>
        <v>a) APP 1</v>
      </c>
      <c r="B4" s="14">
        <f>[1]!BexGetCellData("00O2TQ2O5Z7DPRVXKQBNJU662","00O2TQ2O5Z7DPRVWOC8QXKGGF","DP_1")</f>
        <v>0</v>
      </c>
      <c r="C4" s="14">
        <f>[1]!BexGetCellData("00O2TQ2O5Z7DPRVXKQBNJUCHM","00O2TQ2O5Z7DPRVWOC8QXKGGF","DP_1")</f>
        <v>0</v>
      </c>
      <c r="D4" s="14">
        <f>[1]!BexGetCellData("00O2TQ2O5Z7DPRVXKQBNJUIT6","00O2TQ2O5Z7DPRVWOC8QXKGGF","DP_1")</f>
        <v>0</v>
      </c>
      <c r="E4" s="14">
        <f>[1]!BexGetCellData("00O2TQ2O5Z7DPRVY5FDD5UN7R","00O2TQ2O5Z7DPRVWOC8QXKGGF","DP_1")</f>
        <v>0</v>
      </c>
      <c r="F4" s="14">
        <f>[1]!BexGetCellData("00O2TQ2O5Z7DPRVY5FDD5UTJB","00O2TQ2O5Z7DPRVWOC8QXKGGF","DP_1")</f>
        <v>0</v>
      </c>
      <c r="G4" s="14">
        <f>[1]!BexGetCellData("00O2TQ2O5Z7DPRVY5FDD5UZUV","00O2TQ2O5Z7DPRVWOC8QXKGGF","DP_1")</f>
        <v>0</v>
      </c>
      <c r="H4" s="14">
        <f>[1]!BexGetCellData("00O2TQ2O5Z7DPRVY7U41JWBNV","00O2TQ2O5Z7DPRVWOC8QXKGGF","DP_1")</f>
        <v>0</v>
      </c>
      <c r="I4" s="14">
        <f>[1]!BexGetCellData("00O2TQ2O5Z7DPRW4O8D9I8DNQ","00O2TQ2O5Z7DPRVWOC8QXKGGF","DP_1")</f>
        <v>0</v>
      </c>
      <c r="J4" s="14">
        <f>[1]!BexGetCellData("00O2TQ2O5Z7DPRW4WWW30XA2S","00O2TQ2O5Z7DPRVWOC8QXKGGF","DP_1")</f>
        <v>0</v>
      </c>
      <c r="K4" s="14">
        <f>[1]!BexGetCellData("00O2TQ2O5Z7DPRW5TUV31KJOZ","00O2TQ2O5Z7DPRVWOC8QXKGGF","DP_1")</f>
        <v>0</v>
      </c>
    </row>
    <row r="5" spans="1:11" x14ac:dyDescent="0.2">
      <c r="A5" s="17" t="str">
        <f>[1]!BexGetCellData("","00O2TQ2O5Z7DPRVWOC8QXKMRZ","DP_1")</f>
        <v>b) APP 2</v>
      </c>
      <c r="B5" s="14">
        <f>[1]!BexGetCellData("00O2TQ2O5Z7DPRVXKQBNJU662","00O2TQ2O5Z7DPRVWOC8QXKMRZ","DP_1")</f>
        <v>0</v>
      </c>
      <c r="C5" s="14">
        <f>[1]!BexGetCellData("00O2TQ2O5Z7DPRVXKQBNJUCHM","00O2TQ2O5Z7DPRVWOC8QXKMRZ","DP_1")</f>
        <v>0</v>
      </c>
      <c r="D5" s="14">
        <f>[1]!BexGetCellData("00O2TQ2O5Z7DPRVXKQBNJUIT6","00O2TQ2O5Z7DPRVWOC8QXKMRZ","DP_1")</f>
        <v>0</v>
      </c>
      <c r="E5" s="14">
        <f>[1]!BexGetCellData("00O2TQ2O5Z7DPRVY5FDD5UN7R","00O2TQ2O5Z7DPRVWOC8QXKMRZ","DP_1")</f>
        <v>0</v>
      </c>
      <c r="F5" s="14">
        <f>[1]!BexGetCellData("00O2TQ2O5Z7DPRVY5FDD5UTJB","00O2TQ2O5Z7DPRVWOC8QXKMRZ","DP_1")</f>
        <v>0</v>
      </c>
      <c r="G5" s="14">
        <f>[1]!BexGetCellData("00O2TQ2O5Z7DPRVY5FDD5UZUV","00O2TQ2O5Z7DPRVWOC8QXKMRZ","DP_1")</f>
        <v>0</v>
      </c>
      <c r="H5" s="14">
        <f>[1]!BexGetCellData("00O2TQ2O5Z7DPRVY7U41JWBNV","00O2TQ2O5Z7DPRVWOC8QXKMRZ","DP_1")</f>
        <v>0</v>
      </c>
      <c r="I5" s="14">
        <f>[1]!BexGetCellData("00O2TQ2O5Z7DPRW4O8D9I8DNQ","00O2TQ2O5Z7DPRVWOC8QXKMRZ","DP_1")</f>
        <v>0</v>
      </c>
      <c r="J5" s="14">
        <f>[1]!BexGetCellData("00O2TQ2O5Z7DPRW4WWW30XA2S","00O2TQ2O5Z7DPRVWOC8QXKMRZ","DP_1")</f>
        <v>0</v>
      </c>
      <c r="K5" s="14">
        <f>[1]!BexGetCellData("00O2TQ2O5Z7DPRW5TUV31KJOZ","00O2TQ2O5Z7DPRVWOC8QXKMRZ","DP_1")</f>
        <v>0</v>
      </c>
    </row>
    <row r="6" spans="1:11" x14ac:dyDescent="0.2">
      <c r="A6" s="17" t="str">
        <f>[1]!BexGetCellData("","00O2TQ2O5Z7DPRVWOC8QXKT3J","DP_1")</f>
        <v>c) APP 3</v>
      </c>
      <c r="B6" s="14">
        <f>[1]!BexGetCellData("00O2TQ2O5Z7DPRVXKQBNJU662","00O2TQ2O5Z7DPRVWOC8QXKT3J","DP_1")</f>
        <v>0</v>
      </c>
      <c r="C6" s="14">
        <f>[1]!BexGetCellData("00O2TQ2O5Z7DPRVXKQBNJUCHM","00O2TQ2O5Z7DPRVWOC8QXKT3J","DP_1")</f>
        <v>0</v>
      </c>
      <c r="D6" s="14">
        <f>[1]!BexGetCellData("00O2TQ2O5Z7DPRVXKQBNJUIT6","00O2TQ2O5Z7DPRVWOC8QXKT3J","DP_1")</f>
        <v>0</v>
      </c>
      <c r="E6" s="14">
        <f>[1]!BexGetCellData("00O2TQ2O5Z7DPRVY5FDD5UN7R","00O2TQ2O5Z7DPRVWOC8QXKT3J","DP_1")</f>
        <v>0</v>
      </c>
      <c r="F6" s="14">
        <f>[1]!BexGetCellData("00O2TQ2O5Z7DPRVY5FDD5UTJB","00O2TQ2O5Z7DPRVWOC8QXKT3J","DP_1")</f>
        <v>0</v>
      </c>
      <c r="G6" s="14">
        <f>[1]!BexGetCellData("00O2TQ2O5Z7DPRVY5FDD5UZUV","00O2TQ2O5Z7DPRVWOC8QXKT3J","DP_1")</f>
        <v>0</v>
      </c>
      <c r="H6" s="14">
        <f>[1]!BexGetCellData("00O2TQ2O5Z7DPRVY7U41JWBNV","00O2TQ2O5Z7DPRVWOC8QXKT3J","DP_1")</f>
        <v>0</v>
      </c>
      <c r="I6" s="14">
        <f>[1]!BexGetCellData("00O2TQ2O5Z7DPRW4O8D9I8DNQ","00O2TQ2O5Z7DPRVWOC8QXKT3J","DP_1")</f>
        <v>0</v>
      </c>
      <c r="J6" s="14">
        <f>[1]!BexGetCellData("00O2TQ2O5Z7DPRW4WWW30XA2S","00O2TQ2O5Z7DPRVWOC8QXKT3J","DP_1")</f>
        <v>0</v>
      </c>
      <c r="K6" s="14">
        <f>[1]!BexGetCellData("00O2TQ2O5Z7DPRW5TUV31KJOZ","00O2TQ2O5Z7DPRVWOC8QXKT3J","DP_1")</f>
        <v>0</v>
      </c>
    </row>
    <row r="7" spans="1:11" x14ac:dyDescent="0.2">
      <c r="A7" s="17" t="str">
        <f>[1]!BexGetCellData("","00O2TQ2O5Z7DPRVX650CJDZTC","DP_1")</f>
        <v>d) APP XX</v>
      </c>
      <c r="B7" s="14">
        <f>[1]!BexGetCellData("00O2TQ2O5Z7DPRVXKQBNJU662","00O2TQ2O5Z7DPRVX650CJDZTC","DP_1")</f>
        <v>0</v>
      </c>
      <c r="C7" s="14">
        <f>[1]!BexGetCellData("00O2TQ2O5Z7DPRVXKQBNJUCHM","00O2TQ2O5Z7DPRVX650CJDZTC","DP_1")</f>
        <v>0</v>
      </c>
      <c r="D7" s="14">
        <f>[1]!BexGetCellData("00O2TQ2O5Z7DPRVXKQBNJUIT6","00O2TQ2O5Z7DPRVX650CJDZTC","DP_1")</f>
        <v>0</v>
      </c>
      <c r="E7" s="14">
        <f>[1]!BexGetCellData("00O2TQ2O5Z7DPRVY5FDD5UN7R","00O2TQ2O5Z7DPRVX650CJDZTC","DP_1")</f>
        <v>0</v>
      </c>
      <c r="F7" s="14">
        <f>[1]!BexGetCellData("00O2TQ2O5Z7DPRVY5FDD5UTJB","00O2TQ2O5Z7DPRVX650CJDZTC","DP_1")</f>
        <v>0</v>
      </c>
      <c r="G7" s="14">
        <f>[1]!BexGetCellData("00O2TQ2O5Z7DPRVY5FDD5UZUV","00O2TQ2O5Z7DPRVX650CJDZTC","DP_1")</f>
        <v>0</v>
      </c>
      <c r="H7" s="14">
        <f>[1]!BexGetCellData("00O2TQ2O5Z7DPRVY7U41JWBNV","00O2TQ2O5Z7DPRVX650CJDZTC","DP_1")</f>
        <v>0</v>
      </c>
      <c r="I7" s="14">
        <f>[1]!BexGetCellData("00O2TQ2O5Z7DPRW4O8D9I8DNQ","00O2TQ2O5Z7DPRVX650CJDZTC","DP_1")</f>
        <v>0</v>
      </c>
      <c r="J7" s="14">
        <f>[1]!BexGetCellData("00O2TQ2O5Z7DPRW4WWW30XA2S","00O2TQ2O5Z7DPRVX650CJDZTC","DP_1")</f>
        <v>0</v>
      </c>
      <c r="K7" s="14">
        <f>[1]!BexGetCellData("00O2TQ2O5Z7DPRW5TUV31KJOZ","00O2TQ2O5Z7DPRVX650CJDZTC","DP_1")</f>
        <v>0</v>
      </c>
    </row>
    <row r="8" spans="1:11" x14ac:dyDescent="0.2">
      <c r="A8" s="16" t="str">
        <f>[1]!BexGetCellData("","00O2TQ2O5Z7DPRVX6YM5NGL1S","DP_1")</f>
        <v>B. Otros Instrumentos (B=a+b+c+d)</v>
      </c>
      <c r="B8" s="14">
        <f>[1]!BexGetCellData("00O2TQ2O5Z7DPRVXKQBNJU662","00O2TQ2O5Z7DPRVX6YM5NGL1S","DP_1")</f>
        <v>0</v>
      </c>
      <c r="C8" s="14">
        <f>[1]!BexGetCellData("00O2TQ2O5Z7DPRVXKQBNJUCHM","00O2TQ2O5Z7DPRVX6YM5NGL1S","DP_1")</f>
        <v>0</v>
      </c>
      <c r="D8" s="14">
        <f>[1]!BexGetCellData("00O2TQ2O5Z7DPRVXKQBNJUIT6","00O2TQ2O5Z7DPRVX6YM5NGL1S","DP_1")</f>
        <v>0</v>
      </c>
      <c r="E8" s="14">
        <f>[1]!BexGetCellData("00O2TQ2O5Z7DPRVY5FDD5UN7R","00O2TQ2O5Z7DPRVX6YM5NGL1S","DP_1")</f>
        <v>0</v>
      </c>
      <c r="F8" s="14">
        <f>[1]!BexGetCellData("00O2TQ2O5Z7DPRVY5FDD5UTJB","00O2TQ2O5Z7DPRVX6YM5NGL1S","DP_1")</f>
        <v>0</v>
      </c>
      <c r="G8" s="14">
        <f>[1]!BexGetCellData("00O2TQ2O5Z7DPRVY5FDD5UZUV","00O2TQ2O5Z7DPRVX6YM5NGL1S","DP_1")</f>
        <v>0</v>
      </c>
      <c r="H8" s="14">
        <f>[1]!BexGetCellData("00O2TQ2O5Z7DPRVY7U41JWBNV","00O2TQ2O5Z7DPRVX6YM5NGL1S","DP_1")</f>
        <v>0</v>
      </c>
      <c r="I8" s="14">
        <f>[1]!BexGetCellData("00O2TQ2O5Z7DPRW4O8D9I8DNQ","00O2TQ2O5Z7DPRVX6YM5NGL1S","DP_1")</f>
        <v>0</v>
      </c>
      <c r="J8" s="14">
        <f>[1]!BexGetCellData("00O2TQ2O5Z7DPRW4WWW30XA2S","00O2TQ2O5Z7DPRVX6YM5NGL1S","DP_1")</f>
        <v>0</v>
      </c>
      <c r="K8" s="14">
        <f>[1]!BexGetCellData("00O2TQ2O5Z7DPRW5TUV31KJOZ","00O2TQ2O5Z7DPRVX6YM5NGL1S","DP_1")</f>
        <v>0</v>
      </c>
    </row>
    <row r="9" spans="1:11" x14ac:dyDescent="0.2">
      <c r="A9" s="17" t="str">
        <f>[1]!BexGetCellData("","00O2TQ2O5Z7DPRVXBDTAMX2MY","DP_1")</f>
        <v>a) Otro Instrumento 1</v>
      </c>
      <c r="B9" s="14">
        <f>[1]!BexGetCellData("00O2TQ2O5Z7DPRVXKQBNJU662","00O2TQ2O5Z7DPRVXBDTAMX2MY","DP_1")</f>
        <v>0</v>
      </c>
      <c r="C9" s="14">
        <f>[1]!BexGetCellData("00O2TQ2O5Z7DPRVXKQBNJUCHM","00O2TQ2O5Z7DPRVXBDTAMX2MY","DP_1")</f>
        <v>0</v>
      </c>
      <c r="D9" s="14">
        <f>[1]!BexGetCellData("00O2TQ2O5Z7DPRVXKQBNJUIT6","00O2TQ2O5Z7DPRVXBDTAMX2MY","DP_1")</f>
        <v>0</v>
      </c>
      <c r="E9" s="14">
        <f>[1]!BexGetCellData("00O2TQ2O5Z7DPRVY5FDD5UN7R","00O2TQ2O5Z7DPRVXBDTAMX2MY","DP_1")</f>
        <v>0</v>
      </c>
      <c r="F9" s="14">
        <f>[1]!BexGetCellData("00O2TQ2O5Z7DPRVY5FDD5UTJB","00O2TQ2O5Z7DPRVXBDTAMX2MY","DP_1")</f>
        <v>0</v>
      </c>
      <c r="G9" s="14">
        <f>[1]!BexGetCellData("00O2TQ2O5Z7DPRVY5FDD5UZUV","00O2TQ2O5Z7DPRVXBDTAMX2MY","DP_1")</f>
        <v>0</v>
      </c>
      <c r="H9" s="14">
        <f>[1]!BexGetCellData("00O2TQ2O5Z7DPRVY7U41JWBNV","00O2TQ2O5Z7DPRVXBDTAMX2MY","DP_1")</f>
        <v>0</v>
      </c>
      <c r="I9" s="14">
        <f>[1]!BexGetCellData("00O2TQ2O5Z7DPRW4O8D9I8DNQ","00O2TQ2O5Z7DPRVXBDTAMX2MY","DP_1")</f>
        <v>0</v>
      </c>
      <c r="J9" s="14">
        <f>[1]!BexGetCellData("00O2TQ2O5Z7DPRW4WWW30XA2S","00O2TQ2O5Z7DPRVXBDTAMX2MY","DP_1")</f>
        <v>0</v>
      </c>
      <c r="K9" s="14">
        <f>[1]!BexGetCellData("00O2TQ2O5Z7DPRW5TUV31KJOZ","00O2TQ2O5Z7DPRVXBDTAMX2MY","DP_1")</f>
        <v>0</v>
      </c>
    </row>
    <row r="10" spans="1:11" x14ac:dyDescent="0.2">
      <c r="A10" s="17" t="str">
        <f>[1]!BexGetCellData("","00O2TQ2O5Z7DPRVXBDTAMX8YI","DP_1")</f>
        <v>a) Otro Instrumento 2</v>
      </c>
      <c r="B10" s="14">
        <f>[1]!BexGetCellData("00O2TQ2O5Z7DPRVXKQBNJU662","00O2TQ2O5Z7DPRVXBDTAMX8YI","DP_1")</f>
        <v>0</v>
      </c>
      <c r="C10" s="14">
        <f>[1]!BexGetCellData("00O2TQ2O5Z7DPRVXKQBNJUCHM","00O2TQ2O5Z7DPRVXBDTAMX8YI","DP_1")</f>
        <v>0</v>
      </c>
      <c r="D10" s="14">
        <f>[1]!BexGetCellData("00O2TQ2O5Z7DPRVXKQBNJUIT6","00O2TQ2O5Z7DPRVXBDTAMX8YI","DP_1")</f>
        <v>0</v>
      </c>
      <c r="E10" s="14">
        <f>[1]!BexGetCellData("00O2TQ2O5Z7DPRVY5FDD5UN7R","00O2TQ2O5Z7DPRVXBDTAMX8YI","DP_1")</f>
        <v>0</v>
      </c>
      <c r="F10" s="14">
        <f>[1]!BexGetCellData("00O2TQ2O5Z7DPRVY5FDD5UTJB","00O2TQ2O5Z7DPRVXBDTAMX8YI","DP_1")</f>
        <v>0</v>
      </c>
      <c r="G10" s="14">
        <f>[1]!BexGetCellData("00O2TQ2O5Z7DPRVY5FDD5UZUV","00O2TQ2O5Z7DPRVXBDTAMX8YI","DP_1")</f>
        <v>0</v>
      </c>
      <c r="H10" s="14">
        <f>[1]!BexGetCellData("00O2TQ2O5Z7DPRVY7U41JWBNV","00O2TQ2O5Z7DPRVXBDTAMX8YI","DP_1")</f>
        <v>0</v>
      </c>
      <c r="I10" s="14">
        <f>[1]!BexGetCellData("00O2TQ2O5Z7DPRW4O8D9I8DNQ","00O2TQ2O5Z7DPRVXBDTAMX8YI","DP_1")</f>
        <v>0</v>
      </c>
      <c r="J10" s="14">
        <f>[1]!BexGetCellData("00O2TQ2O5Z7DPRW4WWW30XA2S","00O2TQ2O5Z7DPRVXBDTAMX8YI","DP_1")</f>
        <v>0</v>
      </c>
      <c r="K10" s="14">
        <f>[1]!BexGetCellData("00O2TQ2O5Z7DPRW5TUV31KJOZ","00O2TQ2O5Z7DPRVXBDTAMX8YI","DP_1")</f>
        <v>0</v>
      </c>
    </row>
    <row r="11" spans="1:11" x14ac:dyDescent="0.2">
      <c r="A11" s="17" t="str">
        <f>[1]!BexGetCellData("","00O2TQ2O5Z7DPRVXBDTAMXFA2","DP_1")</f>
        <v>a) Otro Instrumento 3</v>
      </c>
      <c r="B11" s="14">
        <f>[1]!BexGetCellData("00O2TQ2O5Z7DPRVXKQBNJU662","00O2TQ2O5Z7DPRVXBDTAMXFA2","DP_1")</f>
        <v>0</v>
      </c>
      <c r="C11" s="14">
        <f>[1]!BexGetCellData("00O2TQ2O5Z7DPRVXKQBNJUCHM","00O2TQ2O5Z7DPRVXBDTAMXFA2","DP_1")</f>
        <v>0</v>
      </c>
      <c r="D11" s="14">
        <f>[1]!BexGetCellData("00O2TQ2O5Z7DPRVXKQBNJUIT6","00O2TQ2O5Z7DPRVXBDTAMXFA2","DP_1")</f>
        <v>0</v>
      </c>
      <c r="E11" s="14">
        <f>[1]!BexGetCellData("00O2TQ2O5Z7DPRVY5FDD5UN7R","00O2TQ2O5Z7DPRVXBDTAMXFA2","DP_1")</f>
        <v>0</v>
      </c>
      <c r="F11" s="14">
        <f>[1]!BexGetCellData("00O2TQ2O5Z7DPRVY5FDD5UTJB","00O2TQ2O5Z7DPRVXBDTAMXFA2","DP_1")</f>
        <v>0</v>
      </c>
      <c r="G11" s="14">
        <f>[1]!BexGetCellData("00O2TQ2O5Z7DPRVY5FDD5UZUV","00O2TQ2O5Z7DPRVXBDTAMXFA2","DP_1")</f>
        <v>0</v>
      </c>
      <c r="H11" s="14">
        <f>[1]!BexGetCellData("00O2TQ2O5Z7DPRVY7U41JWBNV","00O2TQ2O5Z7DPRVXBDTAMXFA2","DP_1")</f>
        <v>0</v>
      </c>
      <c r="I11" s="14">
        <f>[1]!BexGetCellData("00O2TQ2O5Z7DPRW4O8D9I8DNQ","00O2TQ2O5Z7DPRVXBDTAMXFA2","DP_1")</f>
        <v>0</v>
      </c>
      <c r="J11" s="14">
        <f>[1]!BexGetCellData("00O2TQ2O5Z7DPRW4WWW30XA2S","00O2TQ2O5Z7DPRVXBDTAMXFA2","DP_1")</f>
        <v>0</v>
      </c>
      <c r="K11" s="14">
        <f>[1]!BexGetCellData("00O2TQ2O5Z7DPRW5TUV31KJOZ","00O2TQ2O5Z7DPRVXBDTAMXFA2","DP_1")</f>
        <v>0</v>
      </c>
    </row>
    <row r="12" spans="1:11" x14ac:dyDescent="0.2">
      <c r="A12" s="17" t="str">
        <f>[1]!BexGetCellData("","00O2TQ2O5Z7DPRVX8RH3LQK5U","DP_1")</f>
        <v>a) Otro Instrumento XX</v>
      </c>
      <c r="B12" s="14">
        <f>[1]!BexGetCellData("00O2TQ2O5Z7DPRVXKQBNJU662","00O2TQ2O5Z7DPRVX8RH3LQK5U","DP_1")</f>
        <v>0</v>
      </c>
      <c r="C12" s="14">
        <f>[1]!BexGetCellData("00O2TQ2O5Z7DPRVXKQBNJUCHM","00O2TQ2O5Z7DPRVX8RH3LQK5U","DP_1")</f>
        <v>0</v>
      </c>
      <c r="D12" s="14">
        <f>[1]!BexGetCellData("00O2TQ2O5Z7DPRVXKQBNJUIT6","00O2TQ2O5Z7DPRVX8RH3LQK5U","DP_1")</f>
        <v>0</v>
      </c>
      <c r="E12" s="14">
        <f>[1]!BexGetCellData("00O2TQ2O5Z7DPRVY5FDD5UN7R","00O2TQ2O5Z7DPRVX8RH3LQK5U","DP_1")</f>
        <v>0</v>
      </c>
      <c r="F12" s="14">
        <f>[1]!BexGetCellData("00O2TQ2O5Z7DPRVY5FDD5UTJB","00O2TQ2O5Z7DPRVX8RH3LQK5U","DP_1")</f>
        <v>0</v>
      </c>
      <c r="G12" s="14">
        <f>[1]!BexGetCellData("00O2TQ2O5Z7DPRVY5FDD5UZUV","00O2TQ2O5Z7DPRVX8RH3LQK5U","DP_1")</f>
        <v>0</v>
      </c>
      <c r="H12" s="14">
        <f>[1]!BexGetCellData("00O2TQ2O5Z7DPRVY7U41JWBNV","00O2TQ2O5Z7DPRVX8RH3LQK5U","DP_1")</f>
        <v>0</v>
      </c>
      <c r="I12" s="14">
        <f>[1]!BexGetCellData("00O2TQ2O5Z7DPRW4O8D9I8DNQ","00O2TQ2O5Z7DPRVX8RH3LQK5U","DP_1")</f>
        <v>0</v>
      </c>
      <c r="J12" s="14">
        <f>[1]!BexGetCellData("00O2TQ2O5Z7DPRW4WWW30XA2S","00O2TQ2O5Z7DPRVX8RH3LQK5U","DP_1")</f>
        <v>0</v>
      </c>
      <c r="K12" s="14">
        <f>[1]!BexGetCellData("00O2TQ2O5Z7DPRW5TUV31KJOZ","00O2TQ2O5Z7DPRVX8RH3LQK5U","DP_1")</f>
        <v>0</v>
      </c>
    </row>
    <row r="13" spans="1:11" x14ac:dyDescent="0.2">
      <c r="A13" s="16" t="str">
        <f>[1]!BexGetCellData("","00O2TQ2O5Z7DPRVX7JZOAUJRK","DP_1")</f>
        <v>C. Total de Obligaciones Diferentes de Financiamiento(C=A+B)</v>
      </c>
      <c r="B13" s="14">
        <f>[1]!BexGetCellData("00O2TQ2O5Z7DPRVXKQBNJU662","00O2TQ2O5Z7DPRVX7JZOAUJRK","DP_1")</f>
        <v>0</v>
      </c>
      <c r="C13" s="14">
        <f>[1]!BexGetCellData("00O2TQ2O5Z7DPRVXKQBNJUCHM","00O2TQ2O5Z7DPRVX7JZOAUJRK","DP_1")</f>
        <v>0</v>
      </c>
      <c r="D13" s="14">
        <f>[1]!BexGetCellData("00O2TQ2O5Z7DPRVXKQBNJUIT6","00O2TQ2O5Z7DPRVX7JZOAUJRK","DP_1")</f>
        <v>0</v>
      </c>
      <c r="E13" s="14">
        <f>[1]!BexGetCellData("00O2TQ2O5Z7DPRVY5FDD5UN7R","00O2TQ2O5Z7DPRVX7JZOAUJRK","DP_1")</f>
        <v>0</v>
      </c>
      <c r="F13" s="14">
        <f>[1]!BexGetCellData("00O2TQ2O5Z7DPRVY5FDD5UTJB","00O2TQ2O5Z7DPRVX7JZOAUJRK","DP_1")</f>
        <v>0</v>
      </c>
      <c r="G13" s="14">
        <f>[1]!BexGetCellData("00O2TQ2O5Z7DPRVY5FDD5UZUV","00O2TQ2O5Z7DPRVX7JZOAUJRK","DP_1")</f>
        <v>0</v>
      </c>
      <c r="H13" s="14">
        <f>[1]!BexGetCellData("00O2TQ2O5Z7DPRVY7U41JWBNV","00O2TQ2O5Z7DPRVX7JZOAUJRK","DP_1")</f>
        <v>0</v>
      </c>
      <c r="I13" s="14">
        <f>[1]!BexGetCellData("00O2TQ2O5Z7DPRW4O8D9I8DNQ","00O2TQ2O5Z7DPRVX7JZOAUJRK","DP_1")</f>
        <v>0</v>
      </c>
      <c r="J13" s="14">
        <f>[1]!BexGetCellData("00O2TQ2O5Z7DPRW4WWW30XA2S","00O2TQ2O5Z7DPRVX7JZOAUJRK","DP_1")</f>
        <v>0</v>
      </c>
      <c r="K13" s="14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B6AD6F-E585-40DF-9437-45794DDEE89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María de Jesús Rios Angulo</cp:lastModifiedBy>
  <cp:lastPrinted>2023-10-27T22:30:57Z</cp:lastPrinted>
  <dcterms:created xsi:type="dcterms:W3CDTF">2017-07-25T16:59:28Z</dcterms:created>
  <dcterms:modified xsi:type="dcterms:W3CDTF">2023-10-27T22:31:05Z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